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0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ENIKI PRODAJNI, POGODBE ZASTOPNIKOV VSE\Ceniki 2022\September 2022\"/>
    </mc:Choice>
  </mc:AlternateContent>
  <xr:revisionPtr revIDLastSave="0" documentId="8_{2A94BCA8-EBE3-4E78-A07C-F171A32FF3B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ANTHERA" sheetId="1" r:id="rId1"/>
    <sheet name="Performance data" sheetId="2" r:id="rId2"/>
  </sheets>
  <definedNames>
    <definedName name="_xlnm.Print_Area" localSheetId="0">PANTHERA!$A$1:$D$62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9" i="1" l="1"/>
  <c r="D11" i="1"/>
  <c r="D36" i="1"/>
  <c r="D35" i="1"/>
  <c r="D34" i="1"/>
  <c r="D33" i="1"/>
  <c r="D32" i="1"/>
  <c r="D31" i="1"/>
  <c r="D28" i="1"/>
  <c r="D27" i="1"/>
  <c r="D26" i="1"/>
  <c r="D21" i="1"/>
  <c r="D38" i="1" l="1"/>
  <c r="D61" i="1" s="1"/>
  <c r="D50" i="1"/>
</calcChain>
</file>

<file path=xl/sharedStrings.xml><?xml version="1.0" encoding="utf-8"?>
<sst xmlns="http://schemas.openxmlformats.org/spreadsheetml/2006/main" count="75" uniqueCount="66">
  <si>
    <t>Customer Information</t>
  </si>
  <si>
    <t>Dealer Information</t>
  </si>
  <si>
    <t>Add Data Here</t>
  </si>
  <si>
    <t>FlyOnE Sustainable Aviation</t>
  </si>
  <si>
    <t>Dealer Order Form SN:</t>
  </si>
  <si>
    <t>Original Order Date:</t>
  </si>
  <si>
    <t>Revision Number:</t>
  </si>
  <si>
    <t>Original Issue</t>
  </si>
  <si>
    <t>Revision Date:</t>
  </si>
  <si>
    <t>Estimated Delivery Date:</t>
  </si>
  <si>
    <t>TBD</t>
  </si>
  <si>
    <t>This Price List is valid for aircraft orders scheduled to deliver EXW factory in 2023.</t>
  </si>
  <si>
    <t>Price List last updated: 02/09/2022</t>
  </si>
  <si>
    <t>▼</t>
  </si>
  <si>
    <t>Insert a "X" in the column next to the options that you wish to add to your order</t>
  </si>
  <si>
    <t>Price</t>
  </si>
  <si>
    <t>Price AUD</t>
  </si>
  <si>
    <t>x</t>
  </si>
  <si>
    <r>
      <t xml:space="preserve">PANTHERA 540 </t>
    </r>
    <r>
      <rPr>
        <b/>
        <i/>
        <sz val="10"/>
        <rFont val="Arial"/>
        <family val="2"/>
        <charset val="238"/>
      </rPr>
      <t xml:space="preserve">TC - G1000 Nxi - </t>
    </r>
    <r>
      <rPr>
        <sz val="10"/>
        <rFont val="Arial"/>
        <family val="2"/>
        <charset val="1"/>
      </rPr>
      <t>Day/Night IFR-Certified CS-23 Amdt 5 - Lycoming IO-540V-V4A5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</rPr>
      <t>- 152</t>
    </r>
  </si>
  <si>
    <t>Garmin GDU1050 + GDU1055 dual 11.8-inch display PFD and MFD (dual GSU75, GMU44B, GAP52B, GTP59, GI275)</t>
  </si>
  <si>
    <t>Garmin GFC700 3-axis GSA87 Digital AutoPilot</t>
  </si>
  <si>
    <t>Garmin GIA64W + GIA64W COM/VOR/ILS</t>
  </si>
  <si>
    <t>Garmin GMA1360 Audio Panel</t>
  </si>
  <si>
    <t>Garmin GTX345R Transponder Mode C/S ES ADS-B In/Out</t>
  </si>
  <si>
    <t>Garmin GI275 Backup AI/ADI</t>
  </si>
  <si>
    <t>Kannad Integra 406 GPS AF ELT</t>
  </si>
  <si>
    <t>POSSIBLE OPTIONS</t>
  </si>
  <si>
    <t>Garmin GDL60 Wi-Fi/LTE module</t>
  </si>
  <si>
    <t>TBA</t>
  </si>
  <si>
    <t>Garmin GRS56 SAT COM</t>
  </si>
  <si>
    <t>Garmin GDL69A SXM Sirius XM receiver</t>
  </si>
  <si>
    <t>Garmin GTS800/825 Traffic</t>
  </si>
  <si>
    <t>Oxygen System</t>
  </si>
  <si>
    <t>Cabin cooling system</t>
  </si>
  <si>
    <t>Ice protection</t>
  </si>
  <si>
    <t>Registration markings (UV resistant decals)   Your registration number is (              )</t>
  </si>
  <si>
    <t>AIRCRAFT PRICE</t>
  </si>
  <si>
    <t>DELIVERY AND DOCUMENTATION</t>
  </si>
  <si>
    <t>Documentation package for registration in Certified Category</t>
  </si>
  <si>
    <t>Bill Of Sale Document</t>
  </si>
  <si>
    <t>Export Customs documentation (BoS/Apostille/EUR1/ATR)</t>
  </si>
  <si>
    <t>Cost Of Wooden Supports In The Container and Loading Costs One Aircraft</t>
  </si>
  <si>
    <t>Cost Of Transport by Road</t>
  </si>
  <si>
    <t>NA</t>
  </si>
  <si>
    <t>Transport By Sea</t>
  </si>
  <si>
    <t>TBC</t>
  </si>
  <si>
    <t>Total cost of the aircraft and delivery without VAT</t>
  </si>
  <si>
    <t>Please select the following information (Terms of Delivery)</t>
  </si>
  <si>
    <t>Terms of Delivery (Incoterms 2010) – DAP (Delivered At Place) (ex DDU)</t>
  </si>
  <si>
    <t>Terms of Delivery (Incoterms 2010) – FCA (Free Carrier)</t>
  </si>
  <si>
    <t>Terms of Delivery (Incoterms 2010) – EXW (Ex Works) (on special request)</t>
  </si>
  <si>
    <t>Please select the following information (GPS Database)</t>
  </si>
  <si>
    <t>AUSTRALIA basemap and Australia database</t>
  </si>
  <si>
    <t>International basemap and Atlantic International database</t>
  </si>
  <si>
    <t>International basemap and Pacific International database</t>
  </si>
  <si>
    <t>Please select the following information</t>
  </si>
  <si>
    <t xml:space="preserve">Instruments units </t>
  </si>
  <si>
    <t>Compass Hemisphere Information</t>
  </si>
  <si>
    <t>AUD</t>
  </si>
  <si>
    <t>Attachments: General terms Pipistrel</t>
  </si>
  <si>
    <t>Issued: 3 copies (1 for customer, 1 for dealer and 1 for Pipistrel</t>
  </si>
  <si>
    <t>I have read, accepted and signed this order and attachments as being correct (signature of the customer)</t>
  </si>
  <si>
    <t>For and on behalf of Pipistrel (Signature)</t>
  </si>
  <si>
    <t xml:space="preserve">                                                                                                               Initial deposit to fix the price and delivery time</t>
  </si>
  <si>
    <t>Balance before shipping</t>
  </si>
  <si>
    <t>Pipistrel reserves the right to make changes, including change in price, content, description, terms, equipment, options, specifications, etc. at any time without prior notice.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</si>
</sst>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\ mmmm\ yyyy;@"/>
    <numFmt numFmtId="165" formatCode="[$€-2]\ #,##0"/>
    <numFmt numFmtId="166" formatCode="[$€-2]\ #,##0;[Red]\-[$€-2]\ #,##0"/>
    <numFmt numFmtId="167" formatCode="[$€-2]\ #,##0.00"/>
    <numFmt numFmtId="168" formatCode="_-[$$-409]* #,##0.00_ ;_-[$$-409]* \-#,##0.00\ ;_-[$$-409]* &quot;-&quot;??_ ;_-@_ "/>
  </numFmts>
  <fonts count="12">
    <font>
      <sz val="8"/>
      <name val="Arial CE"/>
      <family val="2"/>
      <charset val="1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b/>
      <sz val="10"/>
      <name val="Arial"/>
      <family val="2"/>
      <charset val="1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sz val="8"/>
      <name val="Arial"/>
      <family val="2"/>
      <charset val="1"/>
    </font>
    <font>
      <sz val="10"/>
      <name val="Arial"/>
      <family val="2"/>
    </font>
    <font>
      <sz val="8"/>
      <name val="Arial CE"/>
      <family val="2"/>
      <charset val="238"/>
    </font>
    <font>
      <b/>
      <sz val="8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FF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6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vertical="center"/>
    </xf>
    <xf numFmtId="0" fontId="2" fillId="0" borderId="0" xfId="0" applyFont="1"/>
    <xf numFmtId="0" fontId="4" fillId="0" borderId="12" xfId="0" applyFont="1" applyBorder="1" applyAlignment="1">
      <alignment horizontal="left" vertical="center"/>
    </xf>
    <xf numFmtId="165" fontId="2" fillId="0" borderId="0" xfId="0" applyNumberFormat="1" applyFont="1"/>
    <xf numFmtId="0" fontId="6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 shrinkToFit="1"/>
    </xf>
    <xf numFmtId="165" fontId="1" fillId="0" borderId="0" xfId="0" applyNumberFormat="1" applyFont="1"/>
    <xf numFmtId="0" fontId="6" fillId="0" borderId="3" xfId="0" applyFont="1" applyBorder="1" applyAlignment="1">
      <alignment horizontal="left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>
      <alignment horizontal="left" vertical="center"/>
    </xf>
    <xf numFmtId="165" fontId="6" fillId="0" borderId="15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right" vertical="center"/>
    </xf>
    <xf numFmtId="165" fontId="3" fillId="5" borderId="16" xfId="0" applyNumberFormat="1" applyFont="1" applyFill="1" applyBorder="1" applyAlignment="1">
      <alignment horizontal="center" vertical="center"/>
    </xf>
    <xf numFmtId="166" fontId="2" fillId="0" borderId="0" xfId="0" applyNumberFormat="1" applyFont="1"/>
    <xf numFmtId="0" fontId="4" fillId="0" borderId="7" xfId="0" applyFont="1" applyBorder="1" applyAlignment="1">
      <alignment horizontal="center" vertical="center"/>
    </xf>
    <xf numFmtId="0" fontId="6" fillId="0" borderId="0" xfId="0" applyFont="1"/>
    <xf numFmtId="0" fontId="3" fillId="5" borderId="18" xfId="0" applyFont="1" applyFill="1" applyBorder="1" applyAlignment="1">
      <alignment horizontal="left" vertical="center"/>
    </xf>
    <xf numFmtId="0" fontId="3" fillId="5" borderId="1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167" fontId="1" fillId="0" borderId="0" xfId="0" applyNumberFormat="1" applyFont="1"/>
    <xf numFmtId="0" fontId="3" fillId="2" borderId="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left" vertical="center"/>
    </xf>
    <xf numFmtId="49" fontId="3" fillId="2" borderId="27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2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3" fillId="2" borderId="22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horizontal="left" vertical="center"/>
    </xf>
    <xf numFmtId="0" fontId="3" fillId="4" borderId="20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6" fillId="0" borderId="16" xfId="0" applyFont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164" fontId="3" fillId="0" borderId="8" xfId="0" applyNumberFormat="1" applyFont="1" applyBorder="1" applyAlignment="1" applyProtection="1">
      <alignment horizontal="left" vertical="center"/>
      <protection locked="0"/>
    </xf>
    <xf numFmtId="0" fontId="3" fillId="0" borderId="24" xfId="1" applyFont="1" applyBorder="1" applyAlignment="1">
      <alignment horizontal="right" vertical="center"/>
    </xf>
    <xf numFmtId="49" fontId="11" fillId="0" borderId="25" xfId="1" applyNumberFormat="1" applyFont="1" applyBorder="1" applyAlignment="1">
      <alignment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3" borderId="7" xfId="0" applyFont="1" applyFill="1" applyBorder="1" applyAlignment="1">
      <alignment horizontal="right" vertical="center" wrapText="1"/>
    </xf>
    <xf numFmtId="168" fontId="6" fillId="0" borderId="13" xfId="0" applyNumberFormat="1" applyFont="1" applyBorder="1" applyAlignment="1">
      <alignment horizontal="center" vertical="center"/>
    </xf>
    <xf numFmtId="168" fontId="3" fillId="0" borderId="14" xfId="0" applyNumberFormat="1" applyFont="1" applyBorder="1" applyAlignment="1">
      <alignment horizontal="center" vertical="center"/>
    </xf>
    <xf numFmtId="168" fontId="3" fillId="5" borderId="16" xfId="0" applyNumberFormat="1" applyFont="1" applyFill="1" applyBorder="1" applyAlignment="1">
      <alignment horizontal="center" vertical="center"/>
    </xf>
    <xf numFmtId="168" fontId="6" fillId="0" borderId="15" xfId="0" applyNumberFormat="1" applyFont="1" applyBorder="1" applyAlignment="1">
      <alignment horizontal="center" vertical="center"/>
    </xf>
    <xf numFmtId="168" fontId="3" fillId="5" borderId="21" xfId="0" applyNumberFormat="1" applyFont="1" applyFill="1" applyBorder="1" applyAlignment="1">
      <alignment horizontal="center" vertical="center"/>
    </xf>
    <xf numFmtId="168" fontId="3" fillId="2" borderId="14" xfId="0" applyNumberFormat="1" applyFont="1" applyFill="1" applyBorder="1" applyAlignment="1">
      <alignment horizontal="center" vertical="center"/>
    </xf>
    <xf numFmtId="168" fontId="3" fillId="2" borderId="10" xfId="0" applyNumberFormat="1" applyFont="1" applyFill="1" applyBorder="1" applyAlignment="1">
      <alignment horizontal="center" vertical="center"/>
    </xf>
  </cellXfs>
  <cellStyles count="2">
    <cellStyle name="Excel Built-in Normal" xfId="1" xr:uid="{BEEC6DC5-8EF8-4DF5-BEEC-58BAC985734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877320</xdr:colOff>
      <xdr:row>0</xdr:row>
      <xdr:rowOff>1293840</xdr:rowOff>
    </xdr:to>
    <xdr:pic>
      <xdr:nvPicPr>
        <xdr:cNvPr id="2" name="Slika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8601480" cy="1293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113286</xdr:colOff>
      <xdr:row>19</xdr:row>
      <xdr:rowOff>132994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92F983A0-050B-A8B8-C98F-FAD41B623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14286" cy="28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62"/>
  <sheetViews>
    <sheetView tabSelected="1" view="pageBreakPreview" zoomScaleNormal="120" workbookViewId="0">
      <selection activeCell="C3" sqref="C3:D3"/>
    </sheetView>
  </sheetViews>
  <sheetFormatPr defaultColWidth="9.33203125" defaultRowHeight="12"/>
  <cols>
    <col min="1" max="1" width="4.83203125" style="1" customWidth="1"/>
    <col min="2" max="2" width="115" style="2" customWidth="1"/>
    <col min="3" max="3" width="16.83203125" style="2" customWidth="1"/>
    <col min="4" max="4" width="18.5" style="2" customWidth="1"/>
    <col min="5" max="5" width="9" style="2" customWidth="1"/>
    <col min="6" max="6" width="10.33203125" style="2" customWidth="1"/>
    <col min="7" max="7" width="13.33203125" style="2" customWidth="1"/>
    <col min="8" max="8" width="19.33203125" style="2" customWidth="1"/>
    <col min="9" max="9" width="9.83203125" style="2" customWidth="1"/>
    <col min="10" max="10" width="10" style="2" customWidth="1"/>
    <col min="11" max="11" width="9.33203125" style="2"/>
    <col min="12" max="12" width="10.33203125" style="2" customWidth="1"/>
    <col min="13" max="13" width="10.6640625" style="2" customWidth="1"/>
    <col min="14" max="14" width="9.83203125" style="2" customWidth="1"/>
    <col min="15" max="15" width="9.33203125" style="2"/>
    <col min="16" max="16" width="12.33203125" style="2" customWidth="1"/>
    <col min="17" max="17" width="11.33203125" style="2" customWidth="1"/>
    <col min="18" max="18" width="12.6640625" style="2" customWidth="1"/>
    <col min="19" max="19" width="11.33203125" style="2" customWidth="1"/>
    <col min="20" max="1024" width="9.33203125" style="2"/>
  </cols>
  <sheetData>
    <row r="1" spans="1:20" ht="102" customHeight="1">
      <c r="A1" s="53"/>
      <c r="B1" s="53"/>
      <c r="C1" s="53"/>
      <c r="D1" s="53"/>
    </row>
    <row r="2" spans="1:20" ht="15" customHeight="1">
      <c r="A2" s="3" t="s">
        <v>0</v>
      </c>
      <c r="B2" s="4"/>
      <c r="C2" s="5" t="s">
        <v>1</v>
      </c>
      <c r="D2" s="6"/>
    </row>
    <row r="3" spans="1:20" ht="69.75" customHeight="1">
      <c r="A3" s="54" t="s">
        <v>2</v>
      </c>
      <c r="B3" s="54"/>
      <c r="C3" s="55" t="s">
        <v>3</v>
      </c>
      <c r="D3" s="55"/>
    </row>
    <row r="4" spans="1:20" ht="15" customHeight="1">
      <c r="A4" s="56" t="s">
        <v>4</v>
      </c>
      <c r="B4" s="56"/>
      <c r="C4" s="52"/>
      <c r="D4" s="52"/>
    </row>
    <row r="5" spans="1:20" ht="15" customHeight="1">
      <c r="A5" s="51" t="s">
        <v>5</v>
      </c>
      <c r="B5" s="51"/>
      <c r="C5" s="47"/>
      <c r="D5" s="47"/>
    </row>
    <row r="6" spans="1:20" ht="15" customHeight="1">
      <c r="A6" s="51" t="s">
        <v>6</v>
      </c>
      <c r="B6" s="51"/>
      <c r="C6" s="52" t="s">
        <v>7</v>
      </c>
      <c r="D6" s="52"/>
    </row>
    <row r="7" spans="1:20" ht="15" customHeight="1">
      <c r="A7" s="51" t="s">
        <v>8</v>
      </c>
      <c r="B7" s="51"/>
      <c r="C7" s="47"/>
      <c r="D7" s="47"/>
    </row>
    <row r="8" spans="1:20" ht="15" customHeight="1">
      <c r="A8" s="46" t="s">
        <v>9</v>
      </c>
      <c r="B8" s="46"/>
      <c r="C8" s="47" t="s">
        <v>10</v>
      </c>
      <c r="D8" s="47"/>
    </row>
    <row r="9" spans="1:20" s="7" customFormat="1" ht="15" customHeight="1" thickBot="1">
      <c r="A9" s="48" t="s">
        <v>11</v>
      </c>
      <c r="B9" s="48"/>
      <c r="C9" s="49" t="s">
        <v>12</v>
      </c>
      <c r="D9" s="49"/>
      <c r="H9" s="2"/>
    </row>
    <row r="10" spans="1:20" s="7" customFormat="1" ht="15" customHeight="1" thickBot="1">
      <c r="A10" s="30" t="s">
        <v>13</v>
      </c>
      <c r="B10" s="31" t="s">
        <v>14</v>
      </c>
      <c r="C10" s="32" t="s">
        <v>15</v>
      </c>
      <c r="D10" s="33" t="s">
        <v>16</v>
      </c>
      <c r="H10" s="2"/>
    </row>
    <row r="11" spans="1:20" s="7" customFormat="1" ht="15" customHeight="1" thickBot="1">
      <c r="A11" s="50" t="s">
        <v>17</v>
      </c>
      <c r="B11" s="8" t="s">
        <v>18</v>
      </c>
      <c r="C11" s="57">
        <v>1198000</v>
      </c>
      <c r="D11" s="58">
        <f>IF(A11&gt;0,C11," ")</f>
        <v>1198000</v>
      </c>
      <c r="G11" s="9"/>
    </row>
    <row r="12" spans="1:20" s="2" customFormat="1" ht="25.5">
      <c r="A12" s="50"/>
      <c r="B12" s="10" t="s">
        <v>19</v>
      </c>
      <c r="C12" s="57"/>
      <c r="D12" s="58"/>
      <c r="G12" s="9"/>
      <c r="T12" s="7"/>
    </row>
    <row r="13" spans="1:20" s="2" customFormat="1" ht="15" customHeight="1">
      <c r="A13" s="50"/>
      <c r="B13" s="11" t="s">
        <v>20</v>
      </c>
      <c r="C13" s="57"/>
      <c r="D13" s="58"/>
      <c r="G13" s="9"/>
      <c r="T13" s="7"/>
    </row>
    <row r="14" spans="1:20" s="2" customFormat="1" ht="15" customHeight="1">
      <c r="A14" s="50"/>
      <c r="B14" s="12" t="s">
        <v>21</v>
      </c>
      <c r="C14" s="57"/>
      <c r="D14" s="58"/>
      <c r="G14" s="9"/>
      <c r="T14" s="7"/>
    </row>
    <row r="15" spans="1:20" s="2" customFormat="1" ht="15" customHeight="1">
      <c r="A15" s="50"/>
      <c r="B15" s="11" t="s">
        <v>22</v>
      </c>
      <c r="C15" s="57"/>
      <c r="D15" s="58"/>
      <c r="F15" s="13"/>
      <c r="G15" s="9"/>
      <c r="T15" s="7"/>
    </row>
    <row r="16" spans="1:20" s="2" customFormat="1" ht="15" customHeight="1">
      <c r="A16" s="50"/>
      <c r="B16" s="11" t="s">
        <v>23</v>
      </c>
      <c r="C16" s="57"/>
      <c r="D16" s="58"/>
      <c r="F16" s="13"/>
      <c r="G16" s="9"/>
      <c r="T16" s="7"/>
    </row>
    <row r="17" spans="1:20" s="2" customFormat="1" ht="15" customHeight="1">
      <c r="A17" s="50"/>
      <c r="B17" s="14" t="s">
        <v>24</v>
      </c>
      <c r="C17" s="57"/>
      <c r="D17" s="58"/>
      <c r="F17" s="13"/>
      <c r="G17" s="9"/>
      <c r="T17" s="7"/>
    </row>
    <row r="18" spans="1:20" s="2" customFormat="1" ht="15" customHeight="1">
      <c r="A18" s="50"/>
      <c r="B18" s="14" t="s">
        <v>25</v>
      </c>
      <c r="C18" s="57"/>
      <c r="D18" s="58"/>
      <c r="F18" s="13"/>
      <c r="G18" s="9"/>
      <c r="T18" s="7"/>
    </row>
    <row r="19" spans="1:20" s="2" customFormat="1" ht="15" customHeight="1">
      <c r="A19" s="44"/>
      <c r="B19" s="44"/>
      <c r="C19" s="44"/>
      <c r="D19" s="44"/>
      <c r="F19" s="13"/>
      <c r="G19" s="9"/>
    </row>
    <row r="20" spans="1:20" s="2" customFormat="1" ht="15" customHeight="1">
      <c r="A20" s="45" t="s">
        <v>26</v>
      </c>
      <c r="B20" s="45"/>
      <c r="C20" s="45"/>
      <c r="D20" s="45"/>
      <c r="F20" s="13"/>
      <c r="H20" s="13"/>
    </row>
    <row r="21" spans="1:20" s="7" customFormat="1" ht="15" customHeight="1">
      <c r="A21" s="15"/>
      <c r="B21" s="16" t="s">
        <v>27</v>
      </c>
      <c r="C21" s="17" t="s">
        <v>28</v>
      </c>
      <c r="D21" s="18" t="str">
        <f>IF(A21&gt;0,C21," ")</f>
        <v xml:space="preserve"> </v>
      </c>
      <c r="F21" s="13"/>
    </row>
    <row r="22" spans="1:20" s="7" customFormat="1" ht="15" customHeight="1">
      <c r="A22" s="15"/>
      <c r="B22" s="16" t="s">
        <v>29</v>
      </c>
      <c r="C22" s="17" t="s">
        <v>28</v>
      </c>
      <c r="D22" s="18"/>
      <c r="F22" s="13"/>
    </row>
    <row r="23" spans="1:20" s="7" customFormat="1" ht="15" customHeight="1">
      <c r="A23" s="15"/>
      <c r="B23" s="16" t="s">
        <v>30</v>
      </c>
      <c r="C23" s="17" t="s">
        <v>28</v>
      </c>
      <c r="D23" s="18"/>
      <c r="F23" s="13"/>
    </row>
    <row r="24" spans="1:20" s="7" customFormat="1" ht="15" customHeight="1">
      <c r="A24" s="15"/>
      <c r="B24" s="16" t="s">
        <v>31</v>
      </c>
      <c r="C24" s="17" t="s">
        <v>28</v>
      </c>
      <c r="D24" s="18"/>
      <c r="F24" s="13"/>
    </row>
    <row r="25" spans="1:20" s="7" customFormat="1" ht="15" customHeight="1">
      <c r="A25" s="15"/>
      <c r="B25" s="16" t="s">
        <v>32</v>
      </c>
      <c r="C25" s="17" t="s">
        <v>28</v>
      </c>
      <c r="D25" s="18"/>
      <c r="F25" s="13"/>
    </row>
    <row r="26" spans="1:20" s="7" customFormat="1" ht="15" customHeight="1">
      <c r="A26" s="15"/>
      <c r="B26" s="16" t="s">
        <v>33</v>
      </c>
      <c r="C26" s="17" t="s">
        <v>28</v>
      </c>
      <c r="D26" s="18" t="str">
        <f>IF(A26&gt;0,C26," ")</f>
        <v xml:space="preserve"> </v>
      </c>
      <c r="F26" s="13"/>
    </row>
    <row r="27" spans="1:20" s="7" customFormat="1" ht="15" customHeight="1">
      <c r="A27" s="15"/>
      <c r="B27" s="16" t="s">
        <v>34</v>
      </c>
      <c r="C27" s="17" t="s">
        <v>28</v>
      </c>
      <c r="D27" s="18" t="str">
        <f>IF(A27&gt;0,C27," ")</f>
        <v xml:space="preserve"> </v>
      </c>
      <c r="F27" s="13"/>
    </row>
    <row r="28" spans="1:20" s="7" customFormat="1" ht="15" customHeight="1">
      <c r="A28" s="15"/>
      <c r="B28" s="16" t="s">
        <v>35</v>
      </c>
      <c r="C28" s="60">
        <v>374.5</v>
      </c>
      <c r="D28" s="18" t="str">
        <f>IF(A28&gt;0,C28," ")</f>
        <v xml:space="preserve"> </v>
      </c>
      <c r="F28" s="13"/>
    </row>
    <row r="29" spans="1:20" s="2" customFormat="1" ht="15" customHeight="1">
      <c r="A29" s="19"/>
      <c r="B29" s="20" t="s">
        <v>36</v>
      </c>
      <c r="C29" s="21"/>
      <c r="D29" s="59">
        <f>SUM(D11:D28)</f>
        <v>1198000</v>
      </c>
      <c r="T29" s="7"/>
    </row>
    <row r="30" spans="1:20" s="2" customFormat="1" ht="15" customHeight="1">
      <c r="A30" s="45" t="s">
        <v>37</v>
      </c>
      <c r="B30" s="45"/>
      <c r="C30" s="45"/>
      <c r="D30" s="45"/>
    </row>
    <row r="31" spans="1:20" s="2" customFormat="1" ht="15" customHeight="1">
      <c r="A31" s="15"/>
      <c r="B31" s="16" t="s">
        <v>38</v>
      </c>
      <c r="C31" s="60">
        <v>2100</v>
      </c>
      <c r="D31" s="18" t="str">
        <f t="shared" ref="D31:D36" si="0">IF(A31&gt;0,C31," ")</f>
        <v xml:space="preserve"> </v>
      </c>
    </row>
    <row r="32" spans="1:20" s="2" customFormat="1" ht="15" customHeight="1">
      <c r="A32" s="15"/>
      <c r="B32" s="16" t="s">
        <v>39</v>
      </c>
      <c r="C32" s="60">
        <v>630</v>
      </c>
      <c r="D32" s="18" t="str">
        <f t="shared" si="0"/>
        <v xml:space="preserve"> </v>
      </c>
    </row>
    <row r="33" spans="1:11" s="2" customFormat="1" ht="15" customHeight="1">
      <c r="A33" s="15"/>
      <c r="B33" s="16" t="s">
        <v>40</v>
      </c>
      <c r="C33" s="60">
        <v>600</v>
      </c>
      <c r="D33" s="18" t="str">
        <f t="shared" si="0"/>
        <v xml:space="preserve"> </v>
      </c>
    </row>
    <row r="34" spans="1:11" s="2" customFormat="1" ht="15" customHeight="1">
      <c r="A34" s="15"/>
      <c r="B34" s="16" t="s">
        <v>41</v>
      </c>
      <c r="C34" s="60">
        <v>1200</v>
      </c>
      <c r="D34" s="18" t="str">
        <f t="shared" si="0"/>
        <v xml:space="preserve"> </v>
      </c>
    </row>
    <row r="35" spans="1:11" s="2" customFormat="1" ht="15" customHeight="1">
      <c r="A35" s="15"/>
      <c r="B35" s="16" t="s">
        <v>42</v>
      </c>
      <c r="C35" s="17" t="s">
        <v>43</v>
      </c>
      <c r="D35" s="18" t="str">
        <f t="shared" si="0"/>
        <v xml:space="preserve"> </v>
      </c>
    </row>
    <row r="36" spans="1:11" s="2" customFormat="1" ht="15" customHeight="1">
      <c r="A36" s="15"/>
      <c r="B36" s="16" t="s">
        <v>44</v>
      </c>
      <c r="C36" s="17" t="s">
        <v>45</v>
      </c>
      <c r="D36" s="18" t="str">
        <f t="shared" si="0"/>
        <v xml:space="preserve"> </v>
      </c>
    </row>
    <row r="37" spans="1:11" s="2" customFormat="1" ht="15" customHeight="1">
      <c r="A37" s="19"/>
      <c r="B37" s="20"/>
      <c r="C37" s="21"/>
      <c r="D37" s="59">
        <v>0</v>
      </c>
    </row>
    <row r="38" spans="1:11" s="2" customFormat="1" ht="15" customHeight="1">
      <c r="A38" s="19"/>
      <c r="B38" s="20" t="s">
        <v>46</v>
      </c>
      <c r="C38" s="21"/>
      <c r="D38" s="59">
        <f>D29+D37</f>
        <v>1198000</v>
      </c>
    </row>
    <row r="39" spans="1:11" s="7" customFormat="1" ht="15" customHeight="1">
      <c r="A39" s="41" t="s">
        <v>47</v>
      </c>
      <c r="B39" s="41"/>
      <c r="C39" s="41"/>
      <c r="D39" s="41"/>
    </row>
    <row r="40" spans="1:11" s="7" customFormat="1" ht="15" customHeight="1">
      <c r="A40" s="15"/>
      <c r="B40" s="40" t="s">
        <v>48</v>
      </c>
      <c r="C40" s="40"/>
      <c r="D40" s="40"/>
    </row>
    <row r="41" spans="1:11" s="7" customFormat="1" ht="15" customHeight="1">
      <c r="A41" s="15"/>
      <c r="B41" s="40" t="s">
        <v>49</v>
      </c>
      <c r="C41" s="40"/>
      <c r="D41" s="40"/>
    </row>
    <row r="42" spans="1:11" s="7" customFormat="1" ht="15" customHeight="1">
      <c r="A42" s="15"/>
      <c r="B42" s="40" t="s">
        <v>50</v>
      </c>
      <c r="C42" s="40"/>
      <c r="D42" s="40"/>
    </row>
    <row r="43" spans="1:11" s="7" customFormat="1" ht="15" customHeight="1">
      <c r="A43" s="41" t="s">
        <v>51</v>
      </c>
      <c r="B43" s="41"/>
      <c r="C43" s="41"/>
      <c r="D43" s="41"/>
      <c r="K43" s="22"/>
    </row>
    <row r="44" spans="1:11" s="7" customFormat="1" ht="15" customHeight="1">
      <c r="A44" s="15"/>
      <c r="B44" s="40" t="s">
        <v>52</v>
      </c>
      <c r="C44" s="40"/>
      <c r="D44" s="40"/>
    </row>
    <row r="45" spans="1:11" s="7" customFormat="1" ht="15" customHeight="1">
      <c r="A45" s="15"/>
      <c r="B45" s="40" t="s">
        <v>53</v>
      </c>
      <c r="C45" s="40"/>
      <c r="D45" s="40"/>
    </row>
    <row r="46" spans="1:11" ht="15" customHeight="1">
      <c r="A46" s="15"/>
      <c r="B46" s="40" t="s">
        <v>54</v>
      </c>
      <c r="C46" s="40"/>
      <c r="D46" s="40"/>
    </row>
    <row r="47" spans="1:11" ht="15" customHeight="1">
      <c r="A47" s="41" t="s">
        <v>55</v>
      </c>
      <c r="B47" s="41"/>
      <c r="C47" s="41"/>
      <c r="D47" s="41"/>
    </row>
    <row r="48" spans="1:11" s="24" customFormat="1" ht="16.5" customHeight="1">
      <c r="A48" s="23"/>
      <c r="B48" s="42" t="s">
        <v>56</v>
      </c>
      <c r="C48" s="42"/>
      <c r="D48" s="42"/>
    </row>
    <row r="49" spans="1:7" s="24" customFormat="1" ht="16.5" customHeight="1">
      <c r="A49" s="23"/>
      <c r="B49" s="42" t="s">
        <v>57</v>
      </c>
      <c r="C49" s="42"/>
      <c r="D49" s="42"/>
    </row>
    <row r="50" spans="1:7" ht="15" customHeight="1">
      <c r="A50" s="25"/>
      <c r="B50" s="20" t="s">
        <v>46</v>
      </c>
      <c r="C50" s="26" t="s">
        <v>58</v>
      </c>
      <c r="D50" s="61">
        <f>SUM(D29:D36)</f>
        <v>1198000</v>
      </c>
    </row>
    <row r="51" spans="1:7" ht="15" customHeight="1">
      <c r="A51" s="43" t="s">
        <v>59</v>
      </c>
      <c r="B51" s="43"/>
      <c r="C51" s="43"/>
      <c r="D51" s="43"/>
    </row>
    <row r="52" spans="1:7" ht="15" customHeight="1">
      <c r="A52" s="35" t="s">
        <v>60</v>
      </c>
      <c r="B52" s="35"/>
      <c r="C52" s="35"/>
      <c r="D52" s="35"/>
    </row>
    <row r="53" spans="1:7" ht="15" customHeight="1">
      <c r="A53" s="36" t="s">
        <v>61</v>
      </c>
      <c r="B53" s="36"/>
      <c r="C53" s="37" t="s">
        <v>62</v>
      </c>
      <c r="D53" s="37"/>
    </row>
    <row r="54" spans="1:7" ht="15" customHeight="1">
      <c r="A54" s="36"/>
      <c r="B54" s="36"/>
      <c r="C54" s="37"/>
      <c r="D54" s="37"/>
    </row>
    <row r="55" spans="1:7" ht="15" customHeight="1">
      <c r="A55" s="36"/>
      <c r="B55" s="36"/>
      <c r="C55" s="37"/>
      <c r="D55" s="37"/>
    </row>
    <row r="56" spans="1:7" ht="15" customHeight="1">
      <c r="A56" s="36"/>
      <c r="B56" s="36"/>
      <c r="C56" s="37"/>
      <c r="D56" s="37"/>
    </row>
    <row r="57" spans="1:7" ht="15" customHeight="1">
      <c r="A57" s="36"/>
      <c r="B57" s="36"/>
      <c r="C57" s="37"/>
      <c r="D57" s="37"/>
    </row>
    <row r="58" spans="1:7" ht="15" customHeight="1">
      <c r="A58" s="36"/>
      <c r="B58" s="36"/>
      <c r="C58" s="37"/>
      <c r="D58" s="37"/>
    </row>
    <row r="59" spans="1:7" ht="15" customHeight="1">
      <c r="A59" s="36"/>
      <c r="B59" s="36"/>
      <c r="C59" s="37"/>
      <c r="D59" s="37"/>
    </row>
    <row r="60" spans="1:7" ht="15" customHeight="1">
      <c r="A60" s="38" t="s">
        <v>63</v>
      </c>
      <c r="B60" s="38"/>
      <c r="C60" s="27" t="s">
        <v>58</v>
      </c>
      <c r="D60" s="62">
        <v>150000</v>
      </c>
    </row>
    <row r="61" spans="1:7" ht="15" customHeight="1" thickBot="1">
      <c r="A61" s="39" t="s">
        <v>64</v>
      </c>
      <c r="B61" s="39"/>
      <c r="C61" s="28" t="s">
        <v>58</v>
      </c>
      <c r="D61" s="63">
        <f>D38-D60</f>
        <v>1048000</v>
      </c>
      <c r="G61" s="29"/>
    </row>
    <row r="62" spans="1:7" ht="15" customHeight="1">
      <c r="A62" s="34" t="s">
        <v>65</v>
      </c>
      <c r="B62" s="34"/>
      <c r="C62" s="34"/>
      <c r="D62" s="34"/>
    </row>
  </sheetData>
  <mergeCells count="39">
    <mergeCell ref="A1:D1"/>
    <mergeCell ref="A3:B3"/>
    <mergeCell ref="C3:D3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1:A18"/>
    <mergeCell ref="C11:C18"/>
    <mergeCell ref="D11:D18"/>
    <mergeCell ref="A19:D19"/>
    <mergeCell ref="A20:D20"/>
    <mergeCell ref="A30:D30"/>
    <mergeCell ref="A39:D39"/>
    <mergeCell ref="B40:D40"/>
    <mergeCell ref="B41:D41"/>
    <mergeCell ref="B42:D42"/>
    <mergeCell ref="A43:D43"/>
    <mergeCell ref="B44:D44"/>
    <mergeCell ref="B45:D45"/>
    <mergeCell ref="B46:D46"/>
    <mergeCell ref="A47:D47"/>
    <mergeCell ref="B48:D48"/>
    <mergeCell ref="B49:D49"/>
    <mergeCell ref="A51:D51"/>
    <mergeCell ref="A62:D62"/>
    <mergeCell ref="A52:D52"/>
    <mergeCell ref="A53:B59"/>
    <mergeCell ref="C53:D59"/>
    <mergeCell ref="A60:B60"/>
    <mergeCell ref="A61:B61"/>
  </mergeCells>
  <pageMargins left="0.78749999999999998" right="0.39374999999999999" top="0.39374999999999999" bottom="0.39374999999999999" header="0.511811023622047" footer="0.511811023622047"/>
  <pageSetup paperSize="9" scale="5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E15EC-921E-4B1F-A1E4-16A4BDFC63B3}">
  <dimension ref="A1"/>
  <sheetViews>
    <sheetView workbookViewId="0"/>
  </sheetViews>
  <sheetFormatPr defaultRowHeight="11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Ivo Boscarol</dc:creator>
  <cp:keywords/>
  <dc:description/>
  <cp:lastModifiedBy/>
  <cp:revision>1</cp:revision>
  <dcterms:created xsi:type="dcterms:W3CDTF">2018-11-10T23:05:47Z</dcterms:created>
  <dcterms:modified xsi:type="dcterms:W3CDTF">2022-12-13T08:03:14Z</dcterms:modified>
  <cp:category/>
  <cp:contentStatus/>
</cp:coreProperties>
</file>